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OLCAYUCA\IAGF_TOL_01_2026\VI.1.3 INFORMACION EN MATERIA DE DICIPLINA FINANCIERA\"/>
    </mc:Choice>
  </mc:AlternateContent>
  <xr:revisionPtr revIDLastSave="0" documentId="8_{FB0D2366-AB0B-4FAE-9734-D3AD2343AF7F}" xr6:coauthVersionLast="47" xr6:coauthVersionMax="47" xr10:uidLastSave="{00000000-0000-0000-0000-000000000000}"/>
  <bookViews>
    <workbookView xWindow="-120" yWindow="-120" windowWidth="29040" windowHeight="15720" xr2:uid="{11D5D598-1AD6-49F4-B001-1118F7E56573}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I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95" i="1"/>
  <c r="I95" i="1"/>
  <c r="F88" i="1"/>
  <c r="I88" i="1"/>
  <c r="F89" i="1"/>
  <c r="I89" i="1"/>
  <c r="F90" i="1"/>
  <c r="I90" i="1"/>
  <c r="F91" i="1"/>
  <c r="F92" i="1"/>
  <c r="F86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6" i="1"/>
  <c r="I76" i="1"/>
  <c r="F74" i="1"/>
  <c r="F72" i="1"/>
  <c r="I72" i="1"/>
  <c r="F75" i="1"/>
  <c r="I75" i="1"/>
  <c r="F73" i="1"/>
  <c r="F65" i="1"/>
  <c r="F66" i="1"/>
  <c r="I66" i="1"/>
  <c r="F67" i="1"/>
  <c r="F68" i="1"/>
  <c r="I68" i="1"/>
  <c r="F70" i="1"/>
  <c r="I70" i="1"/>
  <c r="F71" i="1"/>
  <c r="F64" i="1"/>
  <c r="F63" i="1"/>
  <c r="I63" i="1"/>
  <c r="F61" i="1"/>
  <c r="I61" i="1"/>
  <c r="F62" i="1"/>
  <c r="F60" i="1"/>
  <c r="F51" i="1"/>
  <c r="I51" i="1"/>
  <c r="F52" i="1"/>
  <c r="I52" i="1"/>
  <c r="F53" i="1"/>
  <c r="I53" i="1"/>
  <c r="F54" i="1"/>
  <c r="F55" i="1"/>
  <c r="I55" i="1"/>
  <c r="F56" i="1"/>
  <c r="I56" i="1"/>
  <c r="F57" i="1"/>
  <c r="I57" i="1"/>
  <c r="F58" i="1"/>
  <c r="I58" i="1"/>
  <c r="F5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0" i="1"/>
  <c r="I40" i="1"/>
  <c r="F31" i="1"/>
  <c r="F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I30" i="1"/>
  <c r="F21" i="1"/>
  <c r="I21" i="1"/>
  <c r="F22" i="1"/>
  <c r="F23" i="1"/>
  <c r="I23" i="1"/>
  <c r="F24" i="1"/>
  <c r="I24" i="1"/>
  <c r="F25" i="1"/>
  <c r="I25" i="1"/>
  <c r="F26" i="1"/>
  <c r="F27" i="1"/>
  <c r="I27" i="1"/>
  <c r="F28" i="1"/>
  <c r="I28" i="1"/>
  <c r="F20" i="1"/>
  <c r="F13" i="1"/>
  <c r="I13" i="1"/>
  <c r="F14" i="1"/>
  <c r="I14" i="1"/>
  <c r="F15" i="1"/>
  <c r="I15" i="1"/>
  <c r="F16" i="1"/>
  <c r="I16" i="1"/>
  <c r="F17" i="1"/>
  <c r="I17" i="1"/>
  <c r="F18" i="1"/>
  <c r="I18" i="1"/>
  <c r="F12" i="1"/>
  <c r="F153" i="1"/>
  <c r="I153" i="1"/>
  <c r="F154" i="1"/>
  <c r="I154" i="1"/>
  <c r="F155" i="1"/>
  <c r="F156" i="1"/>
  <c r="I156" i="1"/>
  <c r="F157" i="1"/>
  <c r="I157" i="1"/>
  <c r="F158" i="1"/>
  <c r="I158" i="1"/>
  <c r="F152" i="1"/>
  <c r="F149" i="1"/>
  <c r="F147" i="1"/>
  <c r="I147" i="1"/>
  <c r="F150" i="1"/>
  <c r="I150" i="1"/>
  <c r="F148" i="1"/>
  <c r="F140" i="1"/>
  <c r="I140" i="1"/>
  <c r="F141" i="1"/>
  <c r="I141" i="1"/>
  <c r="F142" i="1"/>
  <c r="F143" i="1"/>
  <c r="I143" i="1"/>
  <c r="F144" i="1"/>
  <c r="I144" i="1"/>
  <c r="F145" i="1"/>
  <c r="F138" i="1"/>
  <c r="I138" i="1"/>
  <c r="F146" i="1"/>
  <c r="I146" i="1"/>
  <c r="F139" i="1"/>
  <c r="F136" i="1"/>
  <c r="I136" i="1"/>
  <c r="F137" i="1"/>
  <c r="I137" i="1"/>
  <c r="F135" i="1"/>
  <c r="I135" i="1"/>
  <c r="F126" i="1"/>
  <c r="I126" i="1"/>
  <c r="F127" i="1"/>
  <c r="I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F124" i="1"/>
  <c r="I124" i="1"/>
  <c r="I125" i="1"/>
  <c r="F116" i="1"/>
  <c r="I116" i="1"/>
  <c r="F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F107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H85" i="1"/>
  <c r="E104" i="1"/>
  <c r="G104" i="1"/>
  <c r="D104" i="1"/>
  <c r="E94" i="1"/>
  <c r="G94" i="1"/>
  <c r="H94" i="1"/>
  <c r="D94" i="1"/>
  <c r="E86" i="1"/>
  <c r="G86" i="1"/>
  <c r="H86" i="1"/>
  <c r="D86" i="1"/>
  <c r="I87" i="1"/>
  <c r="I91" i="1"/>
  <c r="I92" i="1"/>
  <c r="I96" i="1"/>
  <c r="I110" i="1"/>
  <c r="I117" i="1"/>
  <c r="I128" i="1"/>
  <c r="I142" i="1"/>
  <c r="I155" i="1"/>
  <c r="I73" i="1"/>
  <c r="I74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107" i="1"/>
  <c r="I67" i="1"/>
  <c r="I62" i="1"/>
  <c r="I60" i="1"/>
  <c r="I54" i="1"/>
  <c r="I50" i="1"/>
  <c r="I32" i="1"/>
  <c r="I31" i="1"/>
  <c r="I26" i="1"/>
  <c r="I22" i="1"/>
  <c r="I65" i="1"/>
  <c r="I77" i="1"/>
  <c r="I139" i="1"/>
  <c r="I148" i="1"/>
  <c r="I12" i="1"/>
  <c r="F114" i="1"/>
  <c r="I114" i="1"/>
  <c r="F104" i="1"/>
  <c r="I104" i="1"/>
  <c r="I106" i="1"/>
  <c r="G85" i="1"/>
  <c r="E85" i="1"/>
  <c r="D85" i="1"/>
  <c r="F49" i="1"/>
  <c r="H10" i="1"/>
  <c r="H160" i="1"/>
  <c r="G10" i="1"/>
  <c r="I29" i="1"/>
  <c r="F29" i="1"/>
  <c r="F19" i="1"/>
  <c r="F11" i="1"/>
  <c r="E10" i="1"/>
  <c r="D10" i="1"/>
  <c r="I86" i="1"/>
  <c r="I49" i="1"/>
  <c r="I11" i="1"/>
  <c r="I39" i="1"/>
  <c r="I145" i="1"/>
  <c r="I149" i="1"/>
  <c r="F94" i="1"/>
  <c r="I94" i="1"/>
  <c r="F151" i="1"/>
  <c r="I151" i="1"/>
  <c r="F59" i="1"/>
  <c r="I59" i="1"/>
  <c r="I64" i="1"/>
  <c r="F39" i="1"/>
  <c r="F134" i="1"/>
  <c r="I134" i="1"/>
  <c r="I20" i="1"/>
  <c r="I19" i="1"/>
  <c r="G160" i="1"/>
  <c r="D160" i="1"/>
  <c r="E160" i="1"/>
  <c r="F10" i="1"/>
  <c r="I10" i="1"/>
  <c r="F85" i="1"/>
  <c r="I85" i="1"/>
  <c r="F16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<sst xmlns="http://schemas.openxmlformats.org/spreadsheetml/2006/main" count="162" uniqueCount="89">
  <si>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</si>
  <si>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</si>
  <si>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</si>
  <si>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</si>
  <si>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</si>
  <si>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</si>
  <si>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</si>
  <si>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</si>
  <si>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</si>
  <si>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</si>
  <si>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</si>
  <si>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</si>
  <si>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</si>
  <si>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</si>
  <si>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</si>
  <si>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</si>
  <si>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</si>
  <si>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</si>
  <si>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</si>
  <si>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</si>
  <si>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</si>
  <si>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</si>
  <si>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</si>
  <si>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</si>
  <si>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</si>
  <si>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</si>
  <si>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</si>
  <si>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</si>
  <si>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</si>
  <si>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</si>
  <si>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</si>
  <si>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</si>
  <si>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</si>
  <si>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</si>
  <si>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</si>
  <si>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</si>
  <si>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</si>
  <si>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</si>
  <si>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</si>
  <si>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</si>
  <si>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</si>
  <si>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</si>
  <si>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</si>
  <si>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</si>
  <si>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</si>
  <si>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</si>
  <si>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</si>
  <si>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</si>
  <si>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</si>
  <si>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</si>
  <si>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</si>
  <si>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</si>
  <si>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</si>
  <si>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</si>
  <si>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</si>
  <si>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</si>
  <si>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</si>
  <si>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</si>
  <si>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</si>
  <si>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</si>
  <si>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</si>
  <si>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</si>
  <si>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</si>
  <si>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</si>
  <si>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</si>
  <si>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</si>
  <si>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</si>
  <si>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</si>
  <si>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</si>
  <si>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</si>
  <si>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</si>
  <si>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</si>
  <si>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</si>
  <si>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</si>
  <si>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</si>
  <si>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</si>
  <si>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</si>
  <si>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</si>
  <si>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</si>
  <si>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</si>
  <si>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</si>
  <si>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</si>
  <si>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</si>
  <si>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</si>
  <si>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</si>
  <si>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</si>
  <si>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</si>
  <si>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Tolcayuca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</si>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</sst>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5849-9112-4129-9CDA-C322BA427359}">
  <sheetPr>
    <pageSetUpPr fitToPage="1"/>
  </sheetPr>
  <dimension ref="B1:I167"/>
  <sheetViews>
    <sheetView tabSelected="1" workbookViewId="0">
      <pane ySplit="9" topLeftCell="A130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5" t="s">
        <v>2</v>
      </c>
      <c r="C6" s="36"/>
      <c r="D6" s="36"/>
      <c r="E6" s="36"/>
      <c r="F6" s="36"/>
      <c r="G6" s="36"/>
      <c r="H6" s="36"/>
      <c r="I6" s="37"/>
    </row>
    <row r="7" spans="2:9" ht="15.75" customHeight="1" x14ac:dyDescent="0.2">
      <c r="B7" s="29" t="s">
        <v>3</v>
      </c>
      <c r="C7" s="38"/>
      <c r="D7" s="29" t="s">
        <v>4</v>
      </c>
      <c r="E7" s="30"/>
      <c r="F7" s="30"/>
      <c r="G7" s="30"/>
      <c r="H7" s="38"/>
      <c r="I7" s="43" t="s">
        <v>5</v>
      </c>
    </row>
    <row r="8" spans="2:9" ht="15" customHeight="1" thickBot="1" x14ac:dyDescent="0.25">
      <c r="B8" s="32"/>
      <c r="C8" s="42"/>
      <c r="D8" s="35"/>
      <c r="E8" s="36"/>
      <c r="F8" s="36"/>
      <c r="G8" s="36"/>
      <c r="H8" s="39"/>
      <c r="I8" s="44"/>
    </row>
    <row r="9" spans="2:9" ht="26.25" thickBot="1" x14ac:dyDescent="0.25">
      <c r="B9" s="35"/>
      <c r="C9" s="3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7" t="s">
        <v>11</v>
      </c>
      <c r="C10" s="8"/>
      <c r="D10" s="14">
        <f t="shared" ref="D10:I10" si="0">D11+D19+D29+D39+D49+D59+D72+D76+D63</f>
        <v>80529141.470000014</v>
      </c>
      <c r="E10" s="14">
        <f t="shared" si="0"/>
        <v>7989495.7599999998</v>
      </c>
      <c r="F10" s="14">
        <f t="shared" si="0"/>
        <v>88518637.230000004</v>
      </c>
      <c r="G10" s="14">
        <f t="shared" si="0"/>
        <v>18617305.09</v>
      </c>
      <c r="H10" s="14">
        <f t="shared" si="0"/>
        <v>18617305.09</v>
      </c>
      <c r="I10" s="14">
        <f t="shared" si="0"/>
        <v>69901332.140000001</v>
      </c>
    </row>
    <row r="11" spans="2:9" x14ac:dyDescent="0.2">
      <c r="B11" s="3" t="s">
        <v>12</v>
      </c>
      <c r="C11" s="9"/>
      <c r="D11" s="15">
        <f t="shared" ref="D11:I11" si="1">SUM(D12:D18)</f>
        <v>28117299.009999998</v>
      </c>
      <c r="E11" s="15">
        <f t="shared" si="1"/>
        <v>-318400</v>
      </c>
      <c r="F11" s="15">
        <f t="shared" si="1"/>
        <v>27798899.009999998</v>
      </c>
      <c r="G11" s="15">
        <f t="shared" si="1"/>
        <v>5928779.46</v>
      </c>
      <c r="H11" s="15">
        <f t="shared" si="1"/>
        <v>5928779.46</v>
      </c>
      <c r="I11" s="15">
        <f t="shared" si="1"/>
        <v>21870119.549999997</v>
      </c>
    </row>
    <row r="12" spans="2:9" x14ac:dyDescent="0.2">
      <c r="B12" s="13" t="s">
        <v>13</v>
      </c>
      <c r="C12" s="11"/>
      <c r="D12" s="15">
        <v>23196446.399999999</v>
      </c>
      <c r="E12" s="16">
        <v>-368400</v>
      </c>
      <c r="F12" s="16">
        <f>D12+E12</f>
        <v>22828046.399999999</v>
      </c>
      <c r="G12" s="16">
        <v>5924701.46</v>
      </c>
      <c r="H12" s="16">
        <v>5924701.46</v>
      </c>
      <c r="I12" s="16">
        <f>F12-G12</f>
        <v>16903344.939999998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4920852.6100000003</v>
      </c>
      <c r="E14" s="16">
        <v>50000</v>
      </c>
      <c r="F14" s="16">
        <f t="shared" si="2"/>
        <v>4970852.6100000003</v>
      </c>
      <c r="G14" s="16">
        <v>4078</v>
      </c>
      <c r="H14" s="16">
        <v>4078</v>
      </c>
      <c r="I14" s="16">
        <f t="shared" si="3"/>
        <v>4966774.6100000003</v>
      </c>
    </row>
    <row r="15" spans="2:9" x14ac:dyDescent="0.2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2">
      <c r="B16" s="13" t="s">
        <v>17</v>
      </c>
      <c r="C16" s="11"/>
      <c r="D16" s="15"/>
      <c r="E16" s="16"/>
      <c r="F16" s="16">
        <f t="shared" si="2"/>
        <v>0</v>
      </c>
      <c r="G16" s="16"/>
      <c r="H16" s="16"/>
      <c r="I16" s="16">
        <f t="shared" si="3"/>
        <v>0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7043018.1600000001</v>
      </c>
      <c r="E19" s="15">
        <f t="shared" si="4"/>
        <v>468588.80999999994</v>
      </c>
      <c r="F19" s="15">
        <f t="shared" si="4"/>
        <v>7511606.9699999997</v>
      </c>
      <c r="G19" s="15">
        <f t="shared" si="4"/>
        <v>1508383.83</v>
      </c>
      <c r="H19" s="15">
        <f t="shared" si="4"/>
        <v>1508383.83</v>
      </c>
      <c r="I19" s="15">
        <f t="shared" si="4"/>
        <v>6003223.1399999997</v>
      </c>
    </row>
    <row r="20" spans="2:9" x14ac:dyDescent="0.2">
      <c r="B20" s="13" t="s">
        <v>21</v>
      </c>
      <c r="C20" s="11"/>
      <c r="D20" s="15">
        <v>2060804.96</v>
      </c>
      <c r="E20" s="16">
        <v>58088.1</v>
      </c>
      <c r="F20" s="15">
        <f t="shared" ref="F20:F28" si="5">D20+E20</f>
        <v>2118893.06</v>
      </c>
      <c r="G20" s="16">
        <v>323860.01</v>
      </c>
      <c r="H20" s="16">
        <v>323860.01</v>
      </c>
      <c r="I20" s="16">
        <f>F20-G20</f>
        <v>1795033.05</v>
      </c>
    </row>
    <row r="21" spans="2:9" x14ac:dyDescent="0.2">
      <c r="B21" s="13" t="s">
        <v>22</v>
      </c>
      <c r="C21" s="11"/>
      <c r="D21" s="15">
        <v>994372.77</v>
      </c>
      <c r="E21" s="16">
        <v>2827.99</v>
      </c>
      <c r="F21" s="15">
        <f t="shared" si="5"/>
        <v>997200.76</v>
      </c>
      <c r="G21" s="16">
        <v>210377.47</v>
      </c>
      <c r="H21" s="16">
        <v>210377.47</v>
      </c>
      <c r="I21" s="16">
        <f t="shared" ref="I21:I83" si="6">F21-G21</f>
        <v>786823.29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1302523.3400000001</v>
      </c>
      <c r="E23" s="16">
        <v>-1043</v>
      </c>
      <c r="F23" s="15">
        <f t="shared" si="5"/>
        <v>1301480.3400000001</v>
      </c>
      <c r="G23" s="16">
        <v>163505.38</v>
      </c>
      <c r="H23" s="16">
        <v>163505.38</v>
      </c>
      <c r="I23" s="16">
        <f t="shared" si="6"/>
        <v>1137974.96</v>
      </c>
    </row>
    <row r="24" spans="2:9" x14ac:dyDescent="0.2">
      <c r="B24" s="13" t="s">
        <v>25</v>
      </c>
      <c r="C24" s="11"/>
      <c r="D24" s="15">
        <v>436883.68</v>
      </c>
      <c r="E24" s="16">
        <v>122587.51</v>
      </c>
      <c r="F24" s="15">
        <f t="shared" si="5"/>
        <v>559471.18999999994</v>
      </c>
      <c r="G24" s="16">
        <v>355891.05</v>
      </c>
      <c r="H24" s="16">
        <v>355891.05</v>
      </c>
      <c r="I24" s="16">
        <f t="shared" si="6"/>
        <v>203580.13999999996</v>
      </c>
    </row>
    <row r="25" spans="2:9" x14ac:dyDescent="0.2">
      <c r="B25" s="13" t="s">
        <v>26</v>
      </c>
      <c r="C25" s="11"/>
      <c r="D25" s="15">
        <v>1388434.25</v>
      </c>
      <c r="E25" s="16">
        <v>60023.56</v>
      </c>
      <c r="F25" s="15">
        <f t="shared" si="5"/>
        <v>1448457.81</v>
      </c>
      <c r="G25" s="16">
        <v>119760.04</v>
      </c>
      <c r="H25" s="16">
        <v>119760.04</v>
      </c>
      <c r="I25" s="16">
        <f t="shared" si="6"/>
        <v>1328697.77</v>
      </c>
    </row>
    <row r="26" spans="2:9" x14ac:dyDescent="0.2">
      <c r="B26" s="13" t="s">
        <v>27</v>
      </c>
      <c r="C26" s="11"/>
      <c r="D26" s="15">
        <v>360000</v>
      </c>
      <c r="E26" s="16">
        <v>115000</v>
      </c>
      <c r="F26" s="15">
        <f t="shared" si="5"/>
        <v>475000</v>
      </c>
      <c r="G26" s="16">
        <v>122988.02</v>
      </c>
      <c r="H26" s="16">
        <v>122988.02</v>
      </c>
      <c r="I26" s="16">
        <f t="shared" si="6"/>
        <v>352011.98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499999.16</v>
      </c>
      <c r="E28" s="16">
        <v>111104.65</v>
      </c>
      <c r="F28" s="15">
        <f t="shared" si="5"/>
        <v>611103.80999999994</v>
      </c>
      <c r="G28" s="16">
        <v>212001.86</v>
      </c>
      <c r="H28" s="16">
        <v>212001.86</v>
      </c>
      <c r="I28" s="16">
        <f t="shared" si="6"/>
        <v>399101.94999999995</v>
      </c>
    </row>
    <row r="29" spans="2:9" x14ac:dyDescent="0.2">
      <c r="B29" s="3" t="s">
        <v>30</v>
      </c>
      <c r="C29" s="9"/>
      <c r="D29" s="15">
        <f t="shared" ref="D29:I29" si="7">SUM(D30:D38)</f>
        <v>36719340.100000001</v>
      </c>
      <c r="E29" s="15">
        <f t="shared" si="7"/>
        <v>1627299.6400000001</v>
      </c>
      <c r="F29" s="15">
        <f t="shared" si="7"/>
        <v>38346639.740000002</v>
      </c>
      <c r="G29" s="15">
        <f t="shared" si="7"/>
        <v>4805367.3</v>
      </c>
      <c r="H29" s="15">
        <f t="shared" si="7"/>
        <v>4805367.3</v>
      </c>
      <c r="I29" s="15">
        <f t="shared" si="7"/>
        <v>33541272.439999994</v>
      </c>
    </row>
    <row r="30" spans="2:9" x14ac:dyDescent="0.2">
      <c r="B30" s="13" t="s">
        <v>31</v>
      </c>
      <c r="C30" s="11"/>
      <c r="D30" s="15">
        <v>12538620.640000001</v>
      </c>
      <c r="E30" s="16">
        <v>400316.28</v>
      </c>
      <c r="F30" s="15">
        <f t="shared" ref="F30:F38" si="8">D30+E30</f>
        <v>12938936.92</v>
      </c>
      <c r="G30" s="16">
        <v>2451821.34</v>
      </c>
      <c r="H30" s="16">
        <v>2451821.34</v>
      </c>
      <c r="I30" s="16">
        <f t="shared" si="6"/>
        <v>10487115.58</v>
      </c>
    </row>
    <row r="31" spans="2:9" x14ac:dyDescent="0.2">
      <c r="B31" s="13" t="s">
        <v>32</v>
      </c>
      <c r="C31" s="11"/>
      <c r="D31" s="15">
        <v>1207189.6399999999</v>
      </c>
      <c r="E31" s="16">
        <v>220562</v>
      </c>
      <c r="F31" s="15">
        <f t="shared" si="8"/>
        <v>1427751.64</v>
      </c>
      <c r="G31" s="16">
        <v>483114.09</v>
      </c>
      <c r="H31" s="16">
        <v>483114.09</v>
      </c>
      <c r="I31" s="16">
        <f t="shared" si="6"/>
        <v>944637.54999999981</v>
      </c>
    </row>
    <row r="32" spans="2:9" x14ac:dyDescent="0.2">
      <c r="B32" s="13" t="s">
        <v>33</v>
      </c>
      <c r="C32" s="11"/>
      <c r="D32" s="15">
        <v>527875</v>
      </c>
      <c r="E32" s="16">
        <v>46521</v>
      </c>
      <c r="F32" s="15">
        <f t="shared" si="8"/>
        <v>574396</v>
      </c>
      <c r="G32" s="16">
        <v>157233.57999999999</v>
      </c>
      <c r="H32" s="16">
        <v>157233.57999999999</v>
      </c>
      <c r="I32" s="16">
        <f t="shared" si="6"/>
        <v>417162.42000000004</v>
      </c>
    </row>
    <row r="33" spans="2:9" x14ac:dyDescent="0.2">
      <c r="B33" s="13" t="s">
        <v>34</v>
      </c>
      <c r="C33" s="11"/>
      <c r="D33" s="15">
        <v>139810.82</v>
      </c>
      <c r="E33" s="16">
        <v>30289</v>
      </c>
      <c r="F33" s="15">
        <f t="shared" si="8"/>
        <v>170099.82</v>
      </c>
      <c r="G33" s="16">
        <v>72566.62</v>
      </c>
      <c r="H33" s="16">
        <v>72566.62</v>
      </c>
      <c r="I33" s="16">
        <f t="shared" si="6"/>
        <v>97533.200000000012</v>
      </c>
    </row>
    <row r="34" spans="2:9" x14ac:dyDescent="0.2">
      <c r="B34" s="13" t="s">
        <v>35</v>
      </c>
      <c r="C34" s="11"/>
      <c r="D34" s="15">
        <v>3408950.44</v>
      </c>
      <c r="E34" s="16">
        <v>384073.55</v>
      </c>
      <c r="F34" s="15">
        <f t="shared" si="8"/>
        <v>3793023.9899999998</v>
      </c>
      <c r="G34" s="16">
        <v>736877.11</v>
      </c>
      <c r="H34" s="16">
        <v>736877.11</v>
      </c>
      <c r="I34" s="16">
        <f t="shared" si="6"/>
        <v>3056146.88</v>
      </c>
    </row>
    <row r="35" spans="2:9" x14ac:dyDescent="0.2">
      <c r="B35" s="13" t="s">
        <v>36</v>
      </c>
      <c r="C35" s="11"/>
      <c r="D35" s="15">
        <v>191000</v>
      </c>
      <c r="E35" s="16">
        <v>-10000</v>
      </c>
      <c r="F35" s="15">
        <f t="shared" si="8"/>
        <v>181000</v>
      </c>
      <c r="G35" s="16">
        <v>45263.14</v>
      </c>
      <c r="H35" s="16">
        <v>45263.14</v>
      </c>
      <c r="I35" s="16">
        <f t="shared" si="6"/>
        <v>135736.85999999999</v>
      </c>
    </row>
    <row r="36" spans="2:9" x14ac:dyDescent="0.2">
      <c r="B36" s="13" t="s">
        <v>37</v>
      </c>
      <c r="C36" s="11"/>
      <c r="D36" s="15">
        <v>105000</v>
      </c>
      <c r="E36" s="16">
        <v>0</v>
      </c>
      <c r="F36" s="15">
        <f t="shared" si="8"/>
        <v>105000</v>
      </c>
      <c r="G36" s="16">
        <v>4807</v>
      </c>
      <c r="H36" s="16">
        <v>4807</v>
      </c>
      <c r="I36" s="16">
        <f t="shared" si="6"/>
        <v>100193</v>
      </c>
    </row>
    <row r="37" spans="2:9" x14ac:dyDescent="0.2">
      <c r="B37" s="13" t="s">
        <v>38</v>
      </c>
      <c r="C37" s="11"/>
      <c r="D37" s="15">
        <v>17275793.879999999</v>
      </c>
      <c r="E37" s="16">
        <v>548360.81000000006</v>
      </c>
      <c r="F37" s="15">
        <f t="shared" si="8"/>
        <v>17824154.689999998</v>
      </c>
      <c r="G37" s="16">
        <v>618587.42000000004</v>
      </c>
      <c r="H37" s="16">
        <v>618587.42000000004</v>
      </c>
      <c r="I37" s="16">
        <f t="shared" si="6"/>
        <v>17205567.269999996</v>
      </c>
    </row>
    <row r="38" spans="2:9" x14ac:dyDescent="0.2">
      <c r="B38" s="13" t="s">
        <v>39</v>
      </c>
      <c r="C38" s="11"/>
      <c r="D38" s="15">
        <v>1325099.68</v>
      </c>
      <c r="E38" s="16">
        <v>7177</v>
      </c>
      <c r="F38" s="15">
        <f t="shared" si="8"/>
        <v>1332276.68</v>
      </c>
      <c r="G38" s="16">
        <v>235097</v>
      </c>
      <c r="H38" s="16">
        <v>235097</v>
      </c>
      <c r="I38" s="16">
        <f t="shared" si="6"/>
        <v>1097179.68</v>
      </c>
    </row>
    <row r="39" spans="2:9" ht="25.5" customHeight="1" x14ac:dyDescent="0.2">
      <c r="B39" s="40" t="s">
        <v>40</v>
      </c>
      <c r="C39" s="41"/>
      <c r="D39" s="15">
        <f t="shared" ref="D39:I39" si="9">SUM(D40:D48)</f>
        <v>2429490.5</v>
      </c>
      <c r="E39" s="15">
        <f t="shared" si="9"/>
        <v>354602</v>
      </c>
      <c r="F39" s="15">
        <f>SUM(F40:F48)</f>
        <v>2784092.5</v>
      </c>
      <c r="G39" s="15">
        <f t="shared" si="9"/>
        <v>562169.18999999994</v>
      </c>
      <c r="H39" s="15">
        <f t="shared" si="9"/>
        <v>562169.18999999994</v>
      </c>
      <c r="I39" s="15">
        <f t="shared" si="9"/>
        <v>2221923.31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2070450.5</v>
      </c>
      <c r="E43" s="16">
        <v>-13798</v>
      </c>
      <c r="F43" s="15">
        <f t="shared" si="10"/>
        <v>2056652.5</v>
      </c>
      <c r="G43" s="16">
        <v>385139.19</v>
      </c>
      <c r="H43" s="16">
        <v>385139.19</v>
      </c>
      <c r="I43" s="16">
        <f t="shared" si="6"/>
        <v>1671513.31</v>
      </c>
    </row>
    <row r="44" spans="2:9" x14ac:dyDescent="0.2">
      <c r="B44" s="13" t="s">
        <v>45</v>
      </c>
      <c r="C44" s="11"/>
      <c r="D44" s="15">
        <v>359040</v>
      </c>
      <c r="E44" s="16">
        <v>368400</v>
      </c>
      <c r="F44" s="15">
        <f t="shared" si="10"/>
        <v>727440</v>
      </c>
      <c r="G44" s="16">
        <v>177030</v>
      </c>
      <c r="H44" s="16">
        <v>177030</v>
      </c>
      <c r="I44" s="16">
        <f t="shared" si="6"/>
        <v>550410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0" t="s">
        <v>50</v>
      </c>
      <c r="C49" s="41"/>
      <c r="D49" s="15">
        <f t="shared" ref="D49:I49" si="11">SUM(D50:D58)</f>
        <v>1031122.45</v>
      </c>
      <c r="E49" s="15">
        <f t="shared" si="11"/>
        <v>4500000</v>
      </c>
      <c r="F49" s="15">
        <f t="shared" si="11"/>
        <v>5531122.4500000002</v>
      </c>
      <c r="G49" s="15">
        <f t="shared" si="11"/>
        <v>4455200</v>
      </c>
      <c r="H49" s="15">
        <f t="shared" si="11"/>
        <v>4455200</v>
      </c>
      <c r="I49" s="15">
        <f t="shared" si="11"/>
        <v>1075922.45</v>
      </c>
    </row>
    <row r="50" spans="2:9" x14ac:dyDescent="0.2">
      <c r="B50" s="13" t="s">
        <v>51</v>
      </c>
      <c r="C50" s="11"/>
      <c r="D50" s="15">
        <v>461649.31</v>
      </c>
      <c r="E50" s="16">
        <v>0</v>
      </c>
      <c r="F50" s="15">
        <f t="shared" si="10"/>
        <v>461649.31</v>
      </c>
      <c r="G50" s="16">
        <v>0</v>
      </c>
      <c r="H50" s="16">
        <v>0</v>
      </c>
      <c r="I50" s="16">
        <f t="shared" si="6"/>
        <v>461649.31</v>
      </c>
    </row>
    <row r="51" spans="2:9" x14ac:dyDescent="0.2">
      <c r="B51" s="13" t="s">
        <v>52</v>
      </c>
      <c r="C51" s="11"/>
      <c r="D51" s="15">
        <v>191371.87</v>
      </c>
      <c r="E51" s="16">
        <v>0</v>
      </c>
      <c r="F51" s="15">
        <f t="shared" si="10"/>
        <v>191371.87</v>
      </c>
      <c r="G51" s="16">
        <v>0</v>
      </c>
      <c r="H51" s="16">
        <v>0</v>
      </c>
      <c r="I51" s="16">
        <f t="shared" si="6"/>
        <v>191371.87</v>
      </c>
    </row>
    <row r="52" spans="2:9" x14ac:dyDescent="0.2">
      <c r="B52" s="13" t="s">
        <v>53</v>
      </c>
      <c r="C52" s="11"/>
      <c r="D52" s="15">
        <v>42781.27</v>
      </c>
      <c r="E52" s="16">
        <v>0</v>
      </c>
      <c r="F52" s="15">
        <f t="shared" si="10"/>
        <v>42781.27</v>
      </c>
      <c r="G52" s="16">
        <v>0</v>
      </c>
      <c r="H52" s="16">
        <v>0</v>
      </c>
      <c r="I52" s="16">
        <f t="shared" si="6"/>
        <v>42781.27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335320</v>
      </c>
      <c r="E55" s="16">
        <v>0</v>
      </c>
      <c r="F55" s="15">
        <f t="shared" si="10"/>
        <v>335320</v>
      </c>
      <c r="G55" s="16">
        <v>0</v>
      </c>
      <c r="H55" s="16">
        <v>0</v>
      </c>
      <c r="I55" s="16">
        <f t="shared" si="6"/>
        <v>335320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>
        <v>0</v>
      </c>
      <c r="E57" s="16">
        <v>4200000</v>
      </c>
      <c r="F57" s="15">
        <f t="shared" si="10"/>
        <v>4200000</v>
      </c>
      <c r="G57" s="16">
        <v>4200000</v>
      </c>
      <c r="H57" s="16">
        <v>4200000</v>
      </c>
      <c r="I57" s="16">
        <f t="shared" si="6"/>
        <v>0</v>
      </c>
    </row>
    <row r="58" spans="2:9" x14ac:dyDescent="0.2">
      <c r="B58" s="13" t="s">
        <v>59</v>
      </c>
      <c r="C58" s="11"/>
      <c r="D58" s="15">
        <v>0</v>
      </c>
      <c r="E58" s="16">
        <v>300000</v>
      </c>
      <c r="F58" s="15">
        <f t="shared" si="10"/>
        <v>300000</v>
      </c>
      <c r="G58" s="16">
        <v>255200</v>
      </c>
      <c r="H58" s="16">
        <v>255200</v>
      </c>
      <c r="I58" s="16">
        <f t="shared" si="6"/>
        <v>44800</v>
      </c>
    </row>
    <row r="59" spans="2:9" x14ac:dyDescent="0.2">
      <c r="B59" s="3" t="s">
        <v>60</v>
      </c>
      <c r="C59" s="9"/>
      <c r="D59" s="15">
        <f>SUM(D60:D62)</f>
        <v>5188871.25</v>
      </c>
      <c r="E59" s="15">
        <f>SUM(E60:E62)</f>
        <v>1357405.31</v>
      </c>
      <c r="F59" s="15">
        <f>SUM(F60:F62)</f>
        <v>6546276.5600000005</v>
      </c>
      <c r="G59" s="15">
        <f>SUM(G60:G62)</f>
        <v>1357405.31</v>
      </c>
      <c r="H59" s="15">
        <f>SUM(H60:H62)</f>
        <v>1357405.31</v>
      </c>
      <c r="I59" s="16">
        <f t="shared" si="6"/>
        <v>5188871.25</v>
      </c>
    </row>
    <row r="60" spans="2:9" x14ac:dyDescent="0.2">
      <c r="B60" s="13" t="s">
        <v>61</v>
      </c>
      <c r="C60" s="11"/>
      <c r="D60" s="15">
        <v>5188871.25</v>
      </c>
      <c r="E60" s="16">
        <v>1357405.31</v>
      </c>
      <c r="F60" s="15">
        <f t="shared" si="10"/>
        <v>6546276.5600000005</v>
      </c>
      <c r="G60" s="16">
        <v>1357405.31</v>
      </c>
      <c r="H60" s="16">
        <v>1357405.31</v>
      </c>
      <c r="I60" s="16">
        <f t="shared" si="6"/>
        <v>5188871.25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0" t="s">
        <v>64</v>
      </c>
      <c r="C63" s="41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27808426</v>
      </c>
      <c r="E85" s="21">
        <f>E86+E104+E94+E114+E124+E134+E138+E147+E151</f>
        <v>3504271.71</v>
      </c>
      <c r="F85" s="21">
        <f t="shared" si="12"/>
        <v>31312697.710000001</v>
      </c>
      <c r="G85" s="21">
        <f>G86+G104+G94+G114+G124+G134+G138+G147+G151</f>
        <v>6762877.7300000004</v>
      </c>
      <c r="H85" s="21">
        <f>H86+H104+H94+H114+H124+H134+H138+H147+H151</f>
        <v>6762877.7300000004</v>
      </c>
      <c r="I85" s="21">
        <f t="shared" si="12"/>
        <v>24549819.979999997</v>
      </c>
    </row>
    <row r="86" spans="2:9" x14ac:dyDescent="0.2">
      <c r="B86" s="3" t="s">
        <v>12</v>
      </c>
      <c r="C86" s="9"/>
      <c r="D86" s="15">
        <f>SUM(D87:D93)</f>
        <v>9983461.3599999994</v>
      </c>
      <c r="E86" s="15">
        <f>SUM(E87:E93)</f>
        <v>-400000</v>
      </c>
      <c r="F86" s="15">
        <f>SUM(F87:F93)</f>
        <v>9583461.3599999994</v>
      </c>
      <c r="G86" s="15">
        <f>SUM(G87:G93)</f>
        <v>1739782</v>
      </c>
      <c r="H86" s="15">
        <f>SUM(H87:H93)</f>
        <v>1739782</v>
      </c>
      <c r="I86" s="16">
        <f t="shared" ref="I86:I149" si="13">F86-G86</f>
        <v>7843679.3599999994</v>
      </c>
    </row>
    <row r="87" spans="2:9" x14ac:dyDescent="0.2">
      <c r="B87" s="13" t="s">
        <v>13</v>
      </c>
      <c r="C87" s="11"/>
      <c r="D87" s="15">
        <v>8162715.7599999998</v>
      </c>
      <c r="E87" s="16">
        <v>-400000</v>
      </c>
      <c r="F87" s="15">
        <f t="shared" ref="F87:F103" si="14">D87+E87</f>
        <v>7762715.7599999998</v>
      </c>
      <c r="G87" s="16">
        <v>1739782</v>
      </c>
      <c r="H87" s="16">
        <v>1739782</v>
      </c>
      <c r="I87" s="16">
        <f t="shared" si="13"/>
        <v>6022933.7599999998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>
        <v>1627594.08</v>
      </c>
      <c r="E89" s="16">
        <v>0</v>
      </c>
      <c r="F89" s="15">
        <f t="shared" si="14"/>
        <v>1627594.08</v>
      </c>
      <c r="G89" s="16">
        <v>0</v>
      </c>
      <c r="H89" s="16">
        <v>0</v>
      </c>
      <c r="I89" s="16">
        <f t="shared" si="13"/>
        <v>1627594.08</v>
      </c>
    </row>
    <row r="90" spans="2:9" x14ac:dyDescent="0.2">
      <c r="B90" s="13" t="s">
        <v>16</v>
      </c>
      <c r="C90" s="11"/>
      <c r="D90" s="15">
        <v>193151.52</v>
      </c>
      <c r="E90" s="16">
        <v>0</v>
      </c>
      <c r="F90" s="15">
        <f t="shared" si="14"/>
        <v>193151.52</v>
      </c>
      <c r="G90" s="16">
        <v>0</v>
      </c>
      <c r="H90" s="16">
        <v>0</v>
      </c>
      <c r="I90" s="16">
        <f t="shared" si="13"/>
        <v>193151.52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3398131.9199999995</v>
      </c>
      <c r="E94" s="15">
        <f>SUM(E95:E103)</f>
        <v>199924.88</v>
      </c>
      <c r="F94" s="15">
        <f>SUM(F95:F103)</f>
        <v>3598056.8</v>
      </c>
      <c r="G94" s="15">
        <f>SUM(G95:G103)</f>
        <v>366516.1</v>
      </c>
      <c r="H94" s="15">
        <f>SUM(H95:H103)</f>
        <v>366516.1</v>
      </c>
      <c r="I94" s="16">
        <f t="shared" si="13"/>
        <v>3231540.6999999997</v>
      </c>
    </row>
    <row r="95" spans="2:9" x14ac:dyDescent="0.2">
      <c r="B95" s="13" t="s">
        <v>21</v>
      </c>
      <c r="C95" s="11"/>
      <c r="D95" s="15">
        <v>33747.839999999997</v>
      </c>
      <c r="E95" s="16">
        <v>-5400</v>
      </c>
      <c r="F95" s="15">
        <f t="shared" si="14"/>
        <v>28347.839999999997</v>
      </c>
      <c r="G95" s="16">
        <v>0</v>
      </c>
      <c r="H95" s="16">
        <v>0</v>
      </c>
      <c r="I95" s="16">
        <f t="shared" si="13"/>
        <v>28347.839999999997</v>
      </c>
    </row>
    <row r="96" spans="2:9" x14ac:dyDescent="0.2">
      <c r="B96" s="13" t="s">
        <v>22</v>
      </c>
      <c r="C96" s="11"/>
      <c r="D96" s="15">
        <v>81122.880000000005</v>
      </c>
      <c r="E96" s="16">
        <v>3</v>
      </c>
      <c r="F96" s="15">
        <f t="shared" si="14"/>
        <v>81125.88</v>
      </c>
      <c r="G96" s="16">
        <v>3</v>
      </c>
      <c r="H96" s="16">
        <v>3</v>
      </c>
      <c r="I96" s="16">
        <f t="shared" si="13"/>
        <v>81122.880000000005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41243.760000000002</v>
      </c>
      <c r="E98" s="16">
        <v>5263.88</v>
      </c>
      <c r="F98" s="15">
        <f t="shared" si="14"/>
        <v>46507.64</v>
      </c>
      <c r="G98" s="16">
        <v>5263.68</v>
      </c>
      <c r="H98" s="16">
        <v>5263.68</v>
      </c>
      <c r="I98" s="16">
        <f t="shared" si="13"/>
        <v>41243.96</v>
      </c>
    </row>
    <row r="99" spans="2:9" x14ac:dyDescent="0.2">
      <c r="B99" s="13" t="s">
        <v>25</v>
      </c>
      <c r="C99" s="11"/>
      <c r="D99" s="15">
        <v>33605.4</v>
      </c>
      <c r="E99" s="16">
        <v>0</v>
      </c>
      <c r="F99" s="15">
        <f t="shared" si="14"/>
        <v>33605.4</v>
      </c>
      <c r="G99" s="16">
        <v>0</v>
      </c>
      <c r="H99" s="16">
        <v>0</v>
      </c>
      <c r="I99" s="16">
        <f t="shared" si="13"/>
        <v>33605.4</v>
      </c>
    </row>
    <row r="100" spans="2:9" x14ac:dyDescent="0.2">
      <c r="B100" s="13" t="s">
        <v>26</v>
      </c>
      <c r="C100" s="11"/>
      <c r="D100" s="15">
        <v>1598064.96</v>
      </c>
      <c r="E100" s="16">
        <v>0</v>
      </c>
      <c r="F100" s="15">
        <f t="shared" si="14"/>
        <v>1598064.96</v>
      </c>
      <c r="G100" s="16">
        <v>305367.18</v>
      </c>
      <c r="H100" s="16">
        <v>305367.18</v>
      </c>
      <c r="I100" s="16">
        <f t="shared" si="13"/>
        <v>1292697.78</v>
      </c>
    </row>
    <row r="101" spans="2:9" x14ac:dyDescent="0.2">
      <c r="B101" s="13" t="s">
        <v>27</v>
      </c>
      <c r="C101" s="11"/>
      <c r="D101" s="15">
        <v>1341742.68</v>
      </c>
      <c r="E101" s="16">
        <v>200058</v>
      </c>
      <c r="F101" s="15">
        <f t="shared" si="14"/>
        <v>1541800.68</v>
      </c>
      <c r="G101" s="16">
        <v>58</v>
      </c>
      <c r="H101" s="16">
        <v>58</v>
      </c>
      <c r="I101" s="16">
        <f t="shared" si="13"/>
        <v>1541742.68</v>
      </c>
    </row>
    <row r="102" spans="2:9" x14ac:dyDescent="0.2">
      <c r="B102" s="13" t="s">
        <v>28</v>
      </c>
      <c r="C102" s="11"/>
      <c r="D102" s="15">
        <v>93603.48</v>
      </c>
      <c r="E102" s="16">
        <v>0</v>
      </c>
      <c r="F102" s="15">
        <f t="shared" si="14"/>
        <v>93603.48</v>
      </c>
      <c r="G102" s="16">
        <v>0</v>
      </c>
      <c r="H102" s="16">
        <v>0</v>
      </c>
      <c r="I102" s="16">
        <f t="shared" si="13"/>
        <v>93603.48</v>
      </c>
    </row>
    <row r="103" spans="2:9" x14ac:dyDescent="0.2">
      <c r="B103" s="13" t="s">
        <v>29</v>
      </c>
      <c r="C103" s="11"/>
      <c r="D103" s="15">
        <v>175000.92</v>
      </c>
      <c r="E103" s="16">
        <v>0</v>
      </c>
      <c r="F103" s="15">
        <f t="shared" si="14"/>
        <v>175000.92</v>
      </c>
      <c r="G103" s="16">
        <v>55824.24</v>
      </c>
      <c r="H103" s="16">
        <v>55824.24</v>
      </c>
      <c r="I103" s="16">
        <f t="shared" si="13"/>
        <v>119176.68000000002</v>
      </c>
    </row>
    <row r="104" spans="2:9" x14ac:dyDescent="0.2">
      <c r="B104" s="3" t="s">
        <v>30</v>
      </c>
      <c r="C104" s="9"/>
      <c r="D104" s="15">
        <f>SUM(D105:D113)</f>
        <v>2429912.08</v>
      </c>
      <c r="E104" s="15">
        <f>SUM(E105:E113)</f>
        <v>324658.3</v>
      </c>
      <c r="F104" s="15">
        <f>SUM(F105:F113)</f>
        <v>2754570.38</v>
      </c>
      <c r="G104" s="15">
        <f>SUM(G105:G113)</f>
        <v>1596775.73</v>
      </c>
      <c r="H104" s="15">
        <f>SUM(H105:H113)</f>
        <v>1596775.73</v>
      </c>
      <c r="I104" s="16">
        <f t="shared" si="13"/>
        <v>1157794.6499999999</v>
      </c>
    </row>
    <row r="105" spans="2:9" x14ac:dyDescent="0.2">
      <c r="B105" s="13" t="s">
        <v>31</v>
      </c>
      <c r="C105" s="11"/>
      <c r="D105" s="15">
        <v>43999.92</v>
      </c>
      <c r="E105" s="16">
        <v>2552</v>
      </c>
      <c r="F105" s="16">
        <f>D105+E105</f>
        <v>46551.92</v>
      </c>
      <c r="G105" s="16">
        <v>2552</v>
      </c>
      <c r="H105" s="16">
        <v>2552</v>
      </c>
      <c r="I105" s="16">
        <f t="shared" si="13"/>
        <v>43999.92</v>
      </c>
    </row>
    <row r="106" spans="2:9" x14ac:dyDescent="0.2">
      <c r="B106" s="13" t="s">
        <v>32</v>
      </c>
      <c r="C106" s="11"/>
      <c r="D106" s="15">
        <v>100001.08</v>
      </c>
      <c r="E106" s="16">
        <v>0</v>
      </c>
      <c r="F106" s="16">
        <f t="shared" ref="F106:F113" si="15">D106+E106</f>
        <v>100001.08</v>
      </c>
      <c r="G106" s="16">
        <v>0</v>
      </c>
      <c r="H106" s="16">
        <v>0</v>
      </c>
      <c r="I106" s="16">
        <f t="shared" si="13"/>
        <v>100001.08</v>
      </c>
    </row>
    <row r="107" spans="2:9" x14ac:dyDescent="0.2">
      <c r="B107" s="13" t="s">
        <v>33</v>
      </c>
      <c r="C107" s="11"/>
      <c r="D107" s="15">
        <v>197316.96</v>
      </c>
      <c r="E107" s="16">
        <v>5400</v>
      </c>
      <c r="F107" s="16">
        <f t="shared" si="15"/>
        <v>202716.96</v>
      </c>
      <c r="G107" s="16">
        <v>0</v>
      </c>
      <c r="H107" s="16">
        <v>0</v>
      </c>
      <c r="I107" s="16">
        <f t="shared" si="13"/>
        <v>202716.96</v>
      </c>
    </row>
    <row r="108" spans="2:9" x14ac:dyDescent="0.2">
      <c r="B108" s="13" t="s">
        <v>34</v>
      </c>
      <c r="C108" s="11"/>
      <c r="D108" s="15">
        <v>46994.400000000001</v>
      </c>
      <c r="E108" s="16">
        <v>0</v>
      </c>
      <c r="F108" s="16">
        <f t="shared" si="15"/>
        <v>46994.400000000001</v>
      </c>
      <c r="G108" s="16">
        <v>0</v>
      </c>
      <c r="H108" s="16">
        <v>0</v>
      </c>
      <c r="I108" s="16">
        <f t="shared" si="13"/>
        <v>46994.400000000001</v>
      </c>
    </row>
    <row r="109" spans="2:9" x14ac:dyDescent="0.2">
      <c r="B109" s="13" t="s">
        <v>35</v>
      </c>
      <c r="C109" s="11"/>
      <c r="D109" s="15">
        <v>388681.8</v>
      </c>
      <c r="E109" s="16">
        <v>54745.21</v>
      </c>
      <c r="F109" s="16">
        <f t="shared" si="15"/>
        <v>443427.01</v>
      </c>
      <c r="G109" s="16">
        <v>45643.73</v>
      </c>
      <c r="H109" s="16">
        <v>45643.73</v>
      </c>
      <c r="I109" s="16">
        <f t="shared" si="13"/>
        <v>397783.28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>
        <v>1652917.92</v>
      </c>
      <c r="E113" s="16">
        <v>261961.09</v>
      </c>
      <c r="F113" s="16">
        <f t="shared" si="15"/>
        <v>1914879.01</v>
      </c>
      <c r="G113" s="16">
        <v>1548580</v>
      </c>
      <c r="H113" s="16">
        <v>1548580</v>
      </c>
      <c r="I113" s="16">
        <f t="shared" si="13"/>
        <v>366299.01</v>
      </c>
    </row>
    <row r="114" spans="2:9" ht="25.5" customHeight="1" x14ac:dyDescent="0.2">
      <c r="B114" s="40" t="s">
        <v>40</v>
      </c>
      <c r="C114" s="41"/>
      <c r="D114" s="15">
        <f>SUM(D115:D123)</f>
        <v>355344</v>
      </c>
      <c r="E114" s="15">
        <f>SUM(E115:E123)</f>
        <v>400000</v>
      </c>
      <c r="F114" s="15">
        <f>SUM(F115:F123)</f>
        <v>755344</v>
      </c>
      <c r="G114" s="15">
        <f>SUM(G115:G123)</f>
        <v>83300</v>
      </c>
      <c r="H114" s="15">
        <f>SUM(H115:H123)</f>
        <v>83300</v>
      </c>
      <c r="I114" s="16">
        <f t="shared" si="13"/>
        <v>672044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>
        <v>355344</v>
      </c>
      <c r="E119" s="16">
        <v>400000</v>
      </c>
      <c r="F119" s="16">
        <f t="shared" si="16"/>
        <v>755344</v>
      </c>
      <c r="G119" s="16">
        <v>83300</v>
      </c>
      <c r="H119" s="16">
        <v>83300</v>
      </c>
      <c r="I119" s="16">
        <f t="shared" si="13"/>
        <v>672044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5180885.6399999997</v>
      </c>
      <c r="E124" s="15">
        <f>SUM(E125:E133)</f>
        <v>0</v>
      </c>
      <c r="F124" s="15">
        <f>SUM(F125:F133)</f>
        <v>5180885.6399999997</v>
      </c>
      <c r="G124" s="15">
        <f>SUM(G125:G133)</f>
        <v>0</v>
      </c>
      <c r="H124" s="15">
        <f>SUM(H125:H133)</f>
        <v>0</v>
      </c>
      <c r="I124" s="16">
        <f t="shared" si="13"/>
        <v>5180885.6399999997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>
        <v>5180885.6399999997</v>
      </c>
      <c r="E130" s="16">
        <v>0</v>
      </c>
      <c r="F130" s="16">
        <f t="shared" si="17"/>
        <v>5180885.6399999997</v>
      </c>
      <c r="G130" s="16">
        <v>0</v>
      </c>
      <c r="H130" s="16">
        <v>0</v>
      </c>
      <c r="I130" s="16">
        <f t="shared" si="13"/>
        <v>5180885.6399999997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6460691</v>
      </c>
      <c r="E134" s="15">
        <f>SUM(E135:E137)</f>
        <v>2979688.53</v>
      </c>
      <c r="F134" s="15">
        <f>SUM(F135:F137)</f>
        <v>9440379.5299999993</v>
      </c>
      <c r="G134" s="15">
        <f>SUM(G135:G137)</f>
        <v>2976503.9</v>
      </c>
      <c r="H134" s="15">
        <f>SUM(H135:H137)</f>
        <v>2976503.9</v>
      </c>
      <c r="I134" s="16">
        <f t="shared" si="13"/>
        <v>6463875.629999999</v>
      </c>
    </row>
    <row r="135" spans="2:9" x14ac:dyDescent="0.2">
      <c r="B135" s="13" t="s">
        <v>61</v>
      </c>
      <c r="C135" s="11"/>
      <c r="D135" s="15">
        <v>6460691</v>
      </c>
      <c r="E135" s="16">
        <v>2979688.53</v>
      </c>
      <c r="F135" s="16">
        <f>D135+E135</f>
        <v>9440379.5299999993</v>
      </c>
      <c r="G135" s="16">
        <v>2976503.9</v>
      </c>
      <c r="H135" s="16">
        <v>2976503.9</v>
      </c>
      <c r="I135" s="16">
        <f t="shared" si="13"/>
        <v>6463875.629999999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108337567.47000001</v>
      </c>
      <c r="E160" s="14">
        <f t="shared" si="21"/>
        <v>11493767.469999999</v>
      </c>
      <c r="F160" s="14">
        <f t="shared" si="21"/>
        <v>119831334.94</v>
      </c>
      <c r="G160" s="14">
        <f t="shared" si="21"/>
        <v>25380182.82</v>
      </c>
      <c r="H160" s="14">
        <f t="shared" si="21"/>
        <v>25380182.82</v>
      </c>
      <c r="I160" s="14">
        <f t="shared" si="21"/>
        <v>94451152.120000005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28"/>
      <c r="G164" s="28"/>
      <c r="H164" s="28"/>
    </row>
    <row r="165" spans="2:9" ht="15" customHeight="1" x14ac:dyDescent="0.2">
      <c r="C165" s="26"/>
      <c r="F165" s="26"/>
      <c r="G165" s="26"/>
      <c r="H165" s="26"/>
    </row>
    <row r="166" spans="2:9" ht="15" customHeight="1" x14ac:dyDescent="0.2">
      <c r="C166" s="27"/>
      <c r="F166" s="27"/>
      <c r="G166" s="27"/>
      <c r="H166" s="27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2016-12-20T19:53:14Z</cp:lastPrinted>
  <dcterms:created xsi:type="dcterms:W3CDTF">2016-10-11T20:25:15Z</dcterms:created>
  <dcterms:modified xsi:type="dcterms:W3CDTF">2026-04-20T19:11:29Z</dcterms:modified>
</cp:coreProperties>
</file>